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ate1904="1"/>
  <mc:AlternateContent xmlns:mc="http://schemas.openxmlformats.org/markup-compatibility/2006">
    <mc:Choice Requires="x15">
      <x15ac:absPath xmlns:x15ac="http://schemas.microsoft.com/office/spreadsheetml/2010/11/ac" url="/Users/Thomas/Desktop/"/>
    </mc:Choice>
  </mc:AlternateContent>
  <xr:revisionPtr revIDLastSave="0" documentId="13_ncr:1_{A6E2459F-1B5F-7940-868C-6DE12528462C}" xr6:coauthVersionLast="41" xr6:coauthVersionMax="41" xr10:uidLastSave="{00000000-0000-0000-0000-000000000000}"/>
  <bookViews>
    <workbookView xWindow="0" yWindow="460" windowWidth="15960" windowHeight="16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B9" i="1"/>
  <c r="B11" i="1" s="1"/>
  <c r="B14" i="1" s="1"/>
  <c r="D7" i="1"/>
  <c r="D6" i="1"/>
  <c r="D5" i="1"/>
  <c r="D11" i="1" s="1"/>
  <c r="D4" i="1"/>
  <c r="D16" i="1" l="1"/>
</calcChain>
</file>

<file path=xl/sharedStrings.xml><?xml version="1.0" encoding="utf-8"?>
<sst xmlns="http://schemas.openxmlformats.org/spreadsheetml/2006/main" count="21" uniqueCount="20">
  <si>
    <t>Aeroprakt A22LS</t>
  </si>
  <si>
    <t>Beispiel W&amp;B</t>
  </si>
  <si>
    <t>Gewicht (kg)</t>
  </si>
  <si>
    <t>Hebelarm (m)</t>
  </si>
  <si>
    <t>Moment</t>
  </si>
  <si>
    <t>Empty Aircraft</t>
  </si>
  <si>
    <t>Crew 1</t>
  </si>
  <si>
    <t>Crew 2</t>
  </si>
  <si>
    <t>Baggage</t>
  </si>
  <si>
    <t>Fuel litres</t>
  </si>
  <si>
    <t>Fuel weight</t>
  </si>
  <si>
    <t>Gesamtgewicht (A)</t>
  </si>
  <si>
    <t>Gesamtmoment(B)</t>
  </si>
  <si>
    <t>MTOW</t>
  </si>
  <si>
    <t>Sicherheit</t>
  </si>
  <si>
    <t>Gesamtmoment (B)</t>
  </si>
  <si>
    <t>geteilt durch</t>
  </si>
  <si>
    <t>Muss liegen zwischen</t>
  </si>
  <si>
    <t>1.44 &amp; 1.74</t>
  </si>
  <si>
    <t>Auflistung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</si>
</sst>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color indexed="8"/>
      <name val="Verdana"/>
    </font>
    <font>
      <b/>
      <sz val="10"/>
      <color indexed="8"/>
      <name val="Verdana"/>
    </font>
    <font>
      <b/>
      <u/>
      <sz val="10"/>
      <color indexed="8"/>
      <name val="Verdana"/>
    </font>
    <font>
      <b/>
      <sz val="10"/>
      <color indexed="12"/>
      <name val="Verdana"/>
    </font>
    <font>
      <i/>
      <sz val="10"/>
      <color indexed="8"/>
      <name val="Verdana"/>
    </font>
    <font>
      <b/>
      <i/>
      <sz val="10"/>
      <color indexed="8"/>
      <name val="Verdana"/>
    </font>
    <font>
      <b/>
      <sz val="10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2" borderId="1" xfId="0" applyFont="1" applyFill="1" applyBorder="1" applyAlignment="1"/>
    <xf numFmtId="0" fontId="0" fillId="0" borderId="2" xfId="0" applyFont="1" applyBorder="1" applyAlignment="1"/>
    <xf numFmtId="0" fontId="0" fillId="3" borderId="3" xfId="0" applyFont="1" applyFill="1" applyBorder="1" applyAlignment="1"/>
    <xf numFmtId="0" fontId="0" fillId="0" borderId="1" xfId="0" applyFont="1" applyBorder="1" applyAlignment="1"/>
    <xf numFmtId="0" fontId="0" fillId="3" borderId="4" xfId="0" applyFont="1" applyFill="1" applyBorder="1" applyAlignment="1"/>
    <xf numFmtId="4" fontId="0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0" fontId="0" fillId="0" borderId="2" xfId="0" applyNumberFormat="1" applyFont="1" applyBorder="1" applyAlignment="1"/>
    <xf numFmtId="49" fontId="0" fillId="2" borderId="1" xfId="0" applyNumberFormat="1" applyFont="1" applyFill="1" applyBorder="1" applyAlignment="1"/>
    <xf numFmtId="4" fontId="0" fillId="2" borderId="5" xfId="0" applyNumberFormat="1" applyFont="1" applyFill="1" applyBorder="1" applyAlignment="1"/>
    <xf numFmtId="0" fontId="0" fillId="2" borderId="8" xfId="0" applyFont="1" applyFill="1" applyBorder="1" applyAlignment="1"/>
    <xf numFmtId="4" fontId="0" fillId="2" borderId="10" xfId="0" applyNumberFormat="1" applyFont="1" applyFill="1" applyBorder="1" applyAlignment="1"/>
    <xf numFmtId="0" fontId="0" fillId="0" borderId="11" xfId="0" applyFont="1" applyBorder="1" applyAlignment="1"/>
    <xf numFmtId="49" fontId="0" fillId="2" borderId="6" xfId="0" applyNumberFormat="1" applyFont="1" applyFill="1" applyBorder="1" applyAlignment="1"/>
    <xf numFmtId="4" fontId="3" fillId="0" borderId="7" xfId="0" applyNumberFormat="1" applyFont="1" applyBorder="1" applyAlignment="1"/>
    <xf numFmtId="0" fontId="0" fillId="3" borderId="12" xfId="0" applyFont="1" applyFill="1" applyBorder="1" applyAlignment="1"/>
    <xf numFmtId="0" fontId="0" fillId="0" borderId="13" xfId="0" applyFont="1" applyBorder="1" applyAlignment="1"/>
    <xf numFmtId="0" fontId="4" fillId="2" borderId="13" xfId="0" applyFont="1" applyFill="1" applyBorder="1" applyAlignment="1">
      <alignment horizontal="right"/>
    </xf>
    <xf numFmtId="49" fontId="5" fillId="2" borderId="14" xfId="0" applyNumberFormat="1" applyFont="1" applyFill="1" applyBorder="1" applyAlignment="1">
      <alignment horizontal="right"/>
    </xf>
    <xf numFmtId="0" fontId="0" fillId="0" borderId="15" xfId="0" applyFont="1" applyBorder="1" applyAlignment="1"/>
    <xf numFmtId="0" fontId="0" fillId="2" borderId="16" xfId="0" applyFont="1" applyFill="1" applyBorder="1" applyAlignment="1">
      <alignment horizontal="right"/>
    </xf>
    <xf numFmtId="0" fontId="0" fillId="2" borderId="16" xfId="0" applyFont="1" applyFill="1" applyBorder="1" applyAlignment="1">
      <alignment horizontal="left"/>
    </xf>
    <xf numFmtId="0" fontId="0" fillId="0" borderId="17" xfId="0" applyFont="1" applyBorder="1" applyAlignment="1"/>
    <xf numFmtId="0" fontId="0" fillId="0" borderId="16" xfId="0" applyFont="1" applyBorder="1" applyAlignment="1"/>
    <xf numFmtId="0" fontId="0" fillId="0" borderId="18" xfId="0" applyFont="1" applyBorder="1" applyAlignment="1"/>
    <xf numFmtId="0" fontId="0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horizontal="left"/>
    </xf>
    <xf numFmtId="0" fontId="0" fillId="0" borderId="19" xfId="0" applyFont="1" applyBorder="1" applyAlignment="1"/>
    <xf numFmtId="0" fontId="0" fillId="3" borderId="20" xfId="0" applyFont="1" applyFill="1" applyBorder="1" applyAlignment="1"/>
    <xf numFmtId="4" fontId="2" fillId="4" borderId="1" xfId="0" applyNumberFormat="1" applyFont="1" applyFill="1" applyBorder="1" applyAlignment="1">
      <alignment horizontal="right"/>
    </xf>
    <xf numFmtId="4" fontId="1" fillId="4" borderId="7" xfId="0" applyNumberFormat="1" applyFont="1" applyFill="1" applyBorder="1" applyAlignment="1">
      <alignment horizontal="right"/>
    </xf>
    <xf numFmtId="4" fontId="0" fillId="5" borderId="9" xfId="0" applyNumberFormat="1" applyFont="1" applyFill="1" applyBorder="1" applyAlignment="1"/>
    <xf numFmtId="49" fontId="5" fillId="0" borderId="9" xfId="0" applyNumberFormat="1" applyFont="1" applyBorder="1" applyAlignment="1">
      <alignment horizontal="center"/>
    </xf>
    <xf numFmtId="49" fontId="6" fillId="0" borderId="1" xfId="0" applyNumberFormat="1" applyFont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0" fontId="0" fillId="2" borderId="1" xfId="0" applyFont="1" applyFill="1" applyBorder="1" applyAlignment="1" applyProtection="1"/>
    <xf numFmtId="0" fontId="0" fillId="0" borderId="2" xfId="0" applyFont="1" applyBorder="1" applyAlignment="1" applyProtection="1"/>
    <xf numFmtId="0" fontId="0" fillId="0" borderId="1" xfId="0" applyFont="1" applyBorder="1" applyAlignment="1" applyProtection="1"/>
    <xf numFmtId="49" fontId="6" fillId="4" borderId="1" xfId="0" applyNumberFormat="1" applyFont="1" applyFill="1" applyBorder="1" applyAlignment="1" applyProtection="1"/>
    <xf numFmtId="49" fontId="6" fillId="4" borderId="1" xfId="0" applyNumberFormat="1" applyFont="1" applyFill="1" applyBorder="1" applyAlignment="1" applyProtection="1">
      <alignment horizontal="right"/>
    </xf>
    <xf numFmtId="49" fontId="1" fillId="4" borderId="1" xfId="0" applyNumberFormat="1" applyFont="1" applyFill="1" applyBorder="1" applyAlignment="1" applyProtection="1">
      <alignment horizontal="left"/>
    </xf>
    <xf numFmtId="49" fontId="1" fillId="4" borderId="2" xfId="0" applyNumberFormat="1" applyFont="1" applyFill="1" applyBorder="1" applyAlignment="1" applyProtection="1">
      <alignment horizontal="right"/>
    </xf>
    <xf numFmtId="0" fontId="0" fillId="0" borderId="1" xfId="0" applyNumberFormat="1" applyFont="1" applyBorder="1" applyAlignment="1"/>
    <xf numFmtId="0" fontId="2" fillId="4" borderId="1" xfId="0" applyNumberFormat="1" applyFont="1" applyFill="1" applyBorder="1" applyAlignment="1"/>
    <xf numFmtId="0" fontId="0" fillId="4" borderId="6" xfId="0" applyNumberFormat="1" applyFont="1" applyFill="1" applyBorder="1" applyAlignment="1"/>
    <xf numFmtId="0" fontId="0" fillId="5" borderId="6" xfId="0" applyNumberFormat="1" applyFont="1" applyFill="1" applyBorder="1" applyAlignment="1"/>
  </cellXfs>
  <cellStyles count="1">
    <cellStyle name="Standard" xfId="0" builtinId="0"/>
  </cellStyles>
  <dxfs count="6">
    <dxf>
      <font>
        <b/>
        <color rgb="FFFF0000"/>
      </font>
      <fill>
        <patternFill patternType="solid">
          <fgColor indexed="14"/>
          <bgColor indexed="10"/>
        </patternFill>
      </fill>
    </dxf>
    <dxf>
      <font>
        <b/>
        <color rgb="FF008000"/>
      </font>
      <fill>
        <patternFill patternType="solid">
          <fgColor indexed="14"/>
          <bgColor indexed="10"/>
        </patternFill>
      </fill>
    </dxf>
    <dxf>
      <font>
        <b/>
        <color rgb="FFFF0000"/>
      </font>
      <fill>
        <patternFill patternType="solid">
          <fgColor indexed="14"/>
          <bgColor indexed="10"/>
        </patternFill>
      </fill>
    </dxf>
    <dxf>
      <font>
        <b/>
        <color rgb="FF339966"/>
      </font>
    </dxf>
    <dxf>
      <font>
        <b/>
        <color rgb="FF339966"/>
      </font>
    </dxf>
    <dxf>
      <font>
        <b/>
        <color rgb="FFDD0806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C0C0C0"/>
      <rgbColor rgb="FFDD0806"/>
      <rgbColor rgb="FF339966"/>
      <rgbColor rgb="00000000"/>
      <rgbColor rgb="FFFF0000"/>
      <rgbColor rgb="FF008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4"/>
  <sheetViews>
    <sheetView showGridLines="0" tabSelected="1" workbookViewId="0">
      <selection activeCell="B8" sqref="B8"/>
    </sheetView>
  </sheetViews>
  <sheetFormatPr baseColWidth="10" defaultColWidth="10.83203125" defaultRowHeight="13" customHeight="1" x14ac:dyDescent="0.15"/>
  <cols>
    <col min="1" max="1" width="23.33203125" style="1" customWidth="1"/>
    <col min="2" max="2" width="13.6640625" style="1" customWidth="1"/>
    <col min="3" max="3" width="19.1640625" style="1" customWidth="1"/>
    <col min="4" max="4" width="14.33203125" style="1" customWidth="1"/>
    <col min="5" max="5" width="10.6640625" style="1" customWidth="1"/>
    <col min="6" max="256" width="10.83203125" style="1" customWidth="1"/>
  </cols>
  <sheetData>
    <row r="1" spans="1:5" ht="15" customHeight="1" x14ac:dyDescent="0.15">
      <c r="A1" s="36" t="s">
        <v>0</v>
      </c>
      <c r="B1" s="37" t="s">
        <v>1</v>
      </c>
      <c r="C1" s="38"/>
      <c r="D1" s="39"/>
      <c r="E1" s="5"/>
    </row>
    <row r="2" spans="1:5" ht="15" customHeight="1" x14ac:dyDescent="0.15">
      <c r="A2" s="40"/>
      <c r="B2" s="38"/>
      <c r="C2" s="38"/>
      <c r="D2" s="39"/>
      <c r="E2" s="7"/>
    </row>
    <row r="3" spans="1:5" ht="15" customHeight="1" x14ac:dyDescent="0.15">
      <c r="A3" s="41" t="s">
        <v>19</v>
      </c>
      <c r="B3" s="42" t="s">
        <v>2</v>
      </c>
      <c r="C3" s="43" t="s">
        <v>3</v>
      </c>
      <c r="D3" s="44" t="s">
        <v>4</v>
      </c>
      <c r="E3" s="7"/>
    </row>
    <row r="4" spans="1:5" ht="15" customHeight="1" x14ac:dyDescent="0.15">
      <c r="A4" s="45" t="s">
        <v>5</v>
      </c>
      <c r="B4" s="8">
        <v>324.5</v>
      </c>
      <c r="C4" s="9">
        <v>1.5</v>
      </c>
      <c r="D4" s="10">
        <f>B4*C4</f>
        <v>486.75</v>
      </c>
      <c r="E4" s="7"/>
    </row>
    <row r="5" spans="1:5" ht="15" customHeight="1" x14ac:dyDescent="0.15">
      <c r="A5" s="45" t="s">
        <v>6</v>
      </c>
      <c r="B5" s="8">
        <v>90</v>
      </c>
      <c r="C5" s="9">
        <v>1.6</v>
      </c>
      <c r="D5" s="10">
        <f>B5*C5</f>
        <v>144</v>
      </c>
      <c r="E5" s="7"/>
    </row>
    <row r="6" spans="1:5" ht="15" customHeight="1" x14ac:dyDescent="0.15">
      <c r="A6" s="45" t="s">
        <v>7</v>
      </c>
      <c r="B6" s="8">
        <v>90</v>
      </c>
      <c r="C6" s="9">
        <v>1.6</v>
      </c>
      <c r="D6" s="10">
        <f>B6*C6</f>
        <v>144</v>
      </c>
      <c r="E6" s="7"/>
    </row>
    <row r="7" spans="1:5" ht="15" customHeight="1" x14ac:dyDescent="0.15">
      <c r="A7" s="45" t="s">
        <v>8</v>
      </c>
      <c r="B7" s="8">
        <v>20</v>
      </c>
      <c r="C7" s="9">
        <v>2.2999999999999998</v>
      </c>
      <c r="D7" s="10">
        <f>B7*C7</f>
        <v>46</v>
      </c>
      <c r="E7" s="7"/>
    </row>
    <row r="8" spans="1:5" ht="15" customHeight="1" x14ac:dyDescent="0.15">
      <c r="A8" s="45" t="s">
        <v>9</v>
      </c>
      <c r="B8" s="8">
        <v>90</v>
      </c>
      <c r="C8" s="9"/>
      <c r="D8" s="4"/>
      <c r="E8" s="7"/>
    </row>
    <row r="9" spans="1:5" ht="15" customHeight="1" x14ac:dyDescent="0.15">
      <c r="A9" s="45" t="s">
        <v>10</v>
      </c>
      <c r="B9" s="8">
        <f>B8*0.72</f>
        <v>64.8</v>
      </c>
      <c r="C9" s="9">
        <v>2</v>
      </c>
      <c r="D9" s="10">
        <f>B9*C9</f>
        <v>129.6</v>
      </c>
      <c r="E9" s="7"/>
    </row>
    <row r="10" spans="1:5" ht="15" customHeight="1" x14ac:dyDescent="0.15">
      <c r="A10" s="45"/>
      <c r="B10" s="3"/>
      <c r="C10" s="3"/>
      <c r="D10" s="4"/>
      <c r="E10" s="7"/>
    </row>
    <row r="11" spans="1:5" ht="15" customHeight="1" x14ac:dyDescent="0.15">
      <c r="A11" s="46" t="s">
        <v>11</v>
      </c>
      <c r="B11" s="32">
        <f>B4+B5+B6+B7+B9</f>
        <v>589.29999999999995</v>
      </c>
      <c r="C11" s="11" t="s">
        <v>12</v>
      </c>
      <c r="D11" s="10">
        <f>SUM(D4:D10)</f>
        <v>950.35</v>
      </c>
      <c r="E11" s="7"/>
    </row>
    <row r="12" spans="1:5" ht="15" customHeight="1" x14ac:dyDescent="0.15">
      <c r="A12" s="45"/>
      <c r="B12" s="12"/>
      <c r="C12" s="3"/>
      <c r="D12" s="4"/>
      <c r="E12" s="7"/>
    </row>
    <row r="13" spans="1:5" ht="15" customHeight="1" x14ac:dyDescent="0.15">
      <c r="A13" s="47" t="s">
        <v>13</v>
      </c>
      <c r="B13" s="33">
        <v>600</v>
      </c>
      <c r="C13" s="13"/>
      <c r="D13" s="4"/>
      <c r="E13" s="7"/>
    </row>
    <row r="14" spans="1:5" ht="15" customHeight="1" x14ac:dyDescent="0.15">
      <c r="A14" s="48" t="s">
        <v>14</v>
      </c>
      <c r="B14" s="34">
        <f>B13-B11</f>
        <v>10.700000000000045</v>
      </c>
      <c r="C14" s="13"/>
      <c r="D14" s="4"/>
      <c r="E14" s="7"/>
    </row>
    <row r="15" spans="1:5" ht="15" customHeight="1" x14ac:dyDescent="0.15">
      <c r="A15" s="6"/>
      <c r="B15" s="14"/>
      <c r="C15" s="3"/>
      <c r="D15" s="15"/>
      <c r="E15" s="7"/>
    </row>
    <row r="16" spans="1:5" ht="15" customHeight="1" x14ac:dyDescent="0.15">
      <c r="A16" s="2" t="s">
        <v>15</v>
      </c>
      <c r="B16" s="11" t="s">
        <v>16</v>
      </c>
      <c r="C16" s="16" t="s">
        <v>11</v>
      </c>
      <c r="D16" s="17">
        <f>D11/B11</f>
        <v>1.6126760563380282</v>
      </c>
      <c r="E16" s="18"/>
    </row>
    <row r="17" spans="1:5" ht="15" customHeight="1" x14ac:dyDescent="0.15">
      <c r="A17" s="19"/>
      <c r="B17" s="20"/>
      <c r="C17" s="21" t="s">
        <v>17</v>
      </c>
      <c r="D17" s="35" t="s">
        <v>18</v>
      </c>
      <c r="E17" s="18"/>
    </row>
    <row r="18" spans="1:5" ht="15" customHeight="1" x14ac:dyDescent="0.15">
      <c r="A18" s="22"/>
      <c r="B18" s="23"/>
      <c r="C18" s="24"/>
      <c r="D18" s="25"/>
      <c r="E18" s="7"/>
    </row>
    <row r="19" spans="1:5" ht="15" customHeight="1" x14ac:dyDescent="0.15">
      <c r="A19" s="22"/>
      <c r="B19" s="23"/>
      <c r="C19" s="24"/>
      <c r="D19" s="26"/>
      <c r="E19" s="7"/>
    </row>
    <row r="20" spans="1:5" ht="15" customHeight="1" x14ac:dyDescent="0.15">
      <c r="A20" s="22"/>
      <c r="B20" s="23"/>
      <c r="C20" s="24"/>
      <c r="D20" s="26"/>
      <c r="E20" s="7"/>
    </row>
    <row r="21" spans="1:5" ht="15" customHeight="1" x14ac:dyDescent="0.15">
      <c r="A21" s="22"/>
      <c r="B21" s="23"/>
      <c r="C21" s="24"/>
      <c r="D21" s="26"/>
      <c r="E21" s="7"/>
    </row>
    <row r="22" spans="1:5" ht="15" customHeight="1" x14ac:dyDescent="0.15">
      <c r="A22" s="22"/>
      <c r="B22" s="23"/>
      <c r="C22" s="24"/>
      <c r="D22" s="26"/>
      <c r="E22" s="7"/>
    </row>
    <row r="23" spans="1:5" ht="15" customHeight="1" x14ac:dyDescent="0.15">
      <c r="A23" s="22"/>
      <c r="B23" s="23"/>
      <c r="C23" s="24"/>
      <c r="D23" s="26"/>
      <c r="E23" s="7"/>
    </row>
    <row r="24" spans="1:5" ht="15" customHeight="1" x14ac:dyDescent="0.15">
      <c r="A24" s="27"/>
      <c r="B24" s="28"/>
      <c r="C24" s="29"/>
      <c r="D24" s="30"/>
      <c r="E24" s="31"/>
    </row>
  </sheetData>
  <conditionalFormatting sqref="A14:A15">
    <cfRule type="cellIs" dxfId="5" priority="1" stopIfTrue="1" operator="between">
      <formula>0</formula>
      <formula>-100</formula>
    </cfRule>
    <cfRule type="cellIs" dxfId="4" priority="2" stopIfTrue="1" operator="between">
      <formula>0</formula>
      <formula>100</formula>
    </cfRule>
  </conditionalFormatting>
  <conditionalFormatting sqref="B14:B15">
    <cfRule type="cellIs" dxfId="3" priority="3" stopIfTrue="1" operator="between">
      <formula>0</formula>
      <formula>100</formula>
    </cfRule>
  </conditionalFormatting>
  <conditionalFormatting sqref="D16">
    <cfRule type="cellIs" dxfId="2" priority="4" stopIfTrue="1" operator="between">
      <formula>1.741</formula>
      <formula>10</formula>
    </cfRule>
    <cfRule type="cellIs" dxfId="1" priority="4" stopIfTrue="1" operator="between">
      <formula>1.44</formula>
      <formula>1.74</formula>
    </cfRule>
    <cfRule type="cellIs" dxfId="0" priority="4" stopIfTrue="1" operator="between">
      <formula>0</formula>
      <formula>1.439</formula>
    </cfRule>
  </conditionalFormatting>
  <pageMargins left="0.78740200000000005" right="0.78740200000000005" top="0.98425200000000002" bottom="0.98425200000000002" header="0.5" footer="0.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Hünerfauth</cp:lastModifiedBy>
  <dcterms:modified xsi:type="dcterms:W3CDTF">2019-01-29T21:53:51Z</dcterms:modified>
</cp:coreProperties>
</file>